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<sst xmlns="http://schemas.openxmlformats.org/spreadsheetml/2006/main" count="152" uniqueCount="88">
  <si>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</si>
  <si>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</si>
  <si>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</si>
  <si>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</si>
  <si>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</si>
  <si>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</si>
  <si>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</si>
  <si>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</si>
  <si>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</si>
  <si>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</si>
  <si>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</si>
  <si>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</si>
  <si>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</si>
  <si>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</si>
  <si>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</si>
  <si>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</si>
  <si>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</si>
  <si>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</si>
  <si>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</si>
  <si>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</si>
  <si>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</si>
  <si>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</si>
  <si>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</si>
  <si>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</si>
  <si>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</si>
  <si>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</si>
  <si>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</si>
  <si>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</si>
  <si>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</si>
  <si>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</si>
  <si>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</si>
  <si>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</si>
  <si>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</si>
  <si>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</si>
  <si>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</si>
  <si>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</si>
  <si>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</si>
  <si>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</si>
  <si>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</si>
  <si>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</si>
  <si>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</si>
  <si>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</si>
  <si>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</si>
  <si>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</si>
  <si>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</si>
  <si>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</si>
  <si>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</si>
  <si>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</si>
  <si>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</si>
  <si>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</si>
  <si>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</si>
  <si>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</si>
  <si>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</si>
  <si>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</si>
  <si>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</si>
  <si>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</si>
  <si>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</si>
  <si>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</si>
  <si>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</si>
  <si>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</si>
  <si>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</si>
  <si>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</si>
  <si>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</si>
  <si>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</si>
  <si>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</si>
  <si>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</si>
  <si>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</si>
  <si>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</si>
  <si>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</si>
  <si>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</si>
  <si>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</si>
  <si>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</si>
  <si>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</si>
  <si>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</si>
  <si>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</si>
  <si>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</si>
  <si>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</si>
  <si>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</si>
  <si>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</si>
  <si>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план на січень-березень 2017р.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</si>
  <si>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</si>
  <si>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</si>
  <si>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</si>
  <si>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</si>
  <si>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31.03.2017</t>
  </si>
  <si>
    <r>
      <t xml:space="preserve">станом на 31.03.2017р.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</si>
  <si>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31.03.2017р.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</si>
  <si>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31.03.2017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</si>
</sst>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45" fillId="0" borderId="11" xfId="0" applyNumberFormat="1" applyFont="1" applyBorder="1" applyAlignment="1">
      <alignment horizontal="center" vertical="center" wrapText="1"/>
    </xf>
    <xf numFmtId="185" fontId="46" fillId="0" borderId="11" xfId="0" applyNumberFormat="1" applyFont="1" applyBorder="1" applyAlignment="1">
      <alignment/>
    </xf>
    <xf numFmtId="185" fontId="46" fillId="0" borderId="22" xfId="0" applyNumberFormat="1" applyFont="1" applyBorder="1" applyAlignment="1">
      <alignment/>
    </xf>
    <xf numFmtId="185" fontId="45" fillId="0" borderId="15" xfId="0" applyNumberFormat="1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7531345"/>
        <c:axId val="48020058"/>
      </c:lineChart>
      <c:catAx>
        <c:axId val="575313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20058"/>
        <c:crosses val="autoZero"/>
        <c:auto val="0"/>
        <c:lblOffset val="100"/>
        <c:tickLblSkip val="1"/>
        <c:noMultiLvlLbl val="0"/>
      </c:catAx>
      <c:valAx>
        <c:axId val="4802005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53134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9527339"/>
        <c:axId val="64419460"/>
      </c:lineChart>
      <c:catAx>
        <c:axId val="295273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19460"/>
        <c:crosses val="autoZero"/>
        <c:auto val="0"/>
        <c:lblOffset val="100"/>
        <c:tickLblSkip val="1"/>
        <c:noMultiLvlLbl val="0"/>
      </c:catAx>
      <c:valAx>
        <c:axId val="6441946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52733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2904229"/>
        <c:axId val="50593742"/>
      </c:lineChart>
      <c:catAx>
        <c:axId val="429042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93742"/>
        <c:crosses val="autoZero"/>
        <c:auto val="0"/>
        <c:lblOffset val="100"/>
        <c:tickLblSkip val="1"/>
        <c:noMultiLvlLbl val="0"/>
      </c:catAx>
      <c:valAx>
        <c:axId val="505937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9042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31.03.2017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березень2017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2690495"/>
        <c:axId val="4452408"/>
      </c:bar3DChart>
      <c:catAx>
        <c:axId val="526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52408"/>
        <c:crosses val="autoZero"/>
        <c:auto val="1"/>
        <c:lblOffset val="100"/>
        <c:tickLblSkip val="1"/>
        <c:noMultiLvlLbl val="0"/>
      </c:catAx>
      <c:valAx>
        <c:axId val="4452408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90495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0071673"/>
        <c:axId val="25100738"/>
      </c:bar3D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100738"/>
        <c:crosses val="autoZero"/>
        <c:auto val="1"/>
        <c:lblOffset val="100"/>
        <c:tickLblSkip val="1"/>
        <c:noMultiLvlLbl val="0"/>
      </c:catAx>
      <c:valAx>
        <c:axId val="25100738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71673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31.03.2017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306 856,9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302 946,1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-3 415,1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березень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102 834,8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- 3 910,8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17"/>
      <sheetName val="грудень"/>
      <sheetName val="лютий (частково бюджет розв)"/>
      <sheetName val="лютий (весь бюдж розв"/>
    </sheetNames>
    <sheetDataSet>
      <sheetData sheetId="1">
        <row r="94">
          <cell r="D94">
            <v>7713.34596</v>
          </cell>
        </row>
      </sheetData>
      <sheetData sheetId="2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00180412"/>
      <sheetName val="220804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75</v>
      </c>
      <c r="Q1" s="120"/>
      <c r="R1" s="120"/>
      <c r="S1" s="120"/>
      <c r="T1" s="120"/>
      <c r="U1" s="121"/>
    </row>
    <row r="2" spans="1:21" ht="15" thickBot="1">
      <c r="A2" s="122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66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8" t="s">
        <v>47</v>
      </c>
      <c r="T3" s="129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0">
        <v>0</v>
      </c>
      <c r="T4" s="131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2">
        <v>0</v>
      </c>
      <c r="T5" s="133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4">
        <v>0</v>
      </c>
      <c r="T7" s="135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2">
        <v>0</v>
      </c>
      <c r="T14" s="133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2">
        <v>1</v>
      </c>
      <c r="T15" s="133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2">
        <v>0</v>
      </c>
      <c r="T17" s="133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2">
        <v>0</v>
      </c>
      <c r="T18" s="133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2">
        <v>0</v>
      </c>
      <c r="T19" s="133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2">
        <v>0</v>
      </c>
      <c r="T21" s="133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8">
        <f>SUM(S4:S22)</f>
        <v>1</v>
      </c>
      <c r="T23" s="139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6" t="s">
        <v>33</v>
      </c>
      <c r="Q26" s="136"/>
      <c r="R26" s="136"/>
      <c r="S26" s="136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0" t="s">
        <v>29</v>
      </c>
      <c r="Q27" s="140"/>
      <c r="R27" s="140"/>
      <c r="S27" s="14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1">
        <v>42767</v>
      </c>
      <c r="Q28" s="144">
        <f>'[2]січень 17'!$D$94</f>
        <v>9505.30341</v>
      </c>
      <c r="R28" s="144"/>
      <c r="S28" s="14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2"/>
      <c r="Q29" s="144"/>
      <c r="R29" s="144"/>
      <c r="S29" s="14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5" t="s">
        <v>45</v>
      </c>
      <c r="R31" s="14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40</v>
      </c>
      <c r="R32" s="14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6" t="s">
        <v>30</v>
      </c>
      <c r="Q36" s="136"/>
      <c r="R36" s="136"/>
      <c r="S36" s="136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7" t="s">
        <v>31</v>
      </c>
      <c r="Q37" s="137"/>
      <c r="R37" s="137"/>
      <c r="S37" s="137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1">
        <v>42767</v>
      </c>
      <c r="Q38" s="143">
        <f>104633628.96/1000</f>
        <v>104633.62895999999</v>
      </c>
      <c r="R38" s="143"/>
      <c r="S38" s="14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2"/>
      <c r="Q39" s="143"/>
      <c r="R39" s="143"/>
      <c r="S39" s="14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74</v>
      </c>
      <c r="Q1" s="120"/>
      <c r="R1" s="120"/>
      <c r="S1" s="120"/>
      <c r="T1" s="120"/>
      <c r="U1" s="121"/>
    </row>
    <row r="2" spans="1:21" ht="15" thickBot="1">
      <c r="A2" s="122" t="s">
        <v>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73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0">
        <v>0</v>
      </c>
      <c r="T4" s="131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2">
        <v>0</v>
      </c>
      <c r="T5" s="133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4">
        <v>1</v>
      </c>
      <c r="T7" s="135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2">
        <v>0</v>
      </c>
      <c r="T14" s="133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2">
        <v>0</v>
      </c>
      <c r="T15" s="133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2">
        <v>0</v>
      </c>
      <c r="T17" s="133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2">
        <v>0</v>
      </c>
      <c r="T18" s="133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2">
        <v>0</v>
      </c>
      <c r="T19" s="133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2">
        <v>0</v>
      </c>
      <c r="T21" s="133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8">
        <f>SUM(S4:S23)</f>
        <v>1</v>
      </c>
      <c r="T24" s="139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6" t="s">
        <v>33</v>
      </c>
      <c r="Q27" s="136"/>
      <c r="R27" s="136"/>
      <c r="S27" s="136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0" t="s">
        <v>29</v>
      </c>
      <c r="Q28" s="140"/>
      <c r="R28" s="140"/>
      <c r="S28" s="14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1">
        <v>42795</v>
      </c>
      <c r="Q29" s="144">
        <f>'[2]лютий'!$D$94</f>
        <v>7713.34596</v>
      </c>
      <c r="R29" s="144"/>
      <c r="S29" s="14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2"/>
      <c r="Q30" s="144"/>
      <c r="R30" s="144"/>
      <c r="S30" s="14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45</v>
      </c>
      <c r="R32" s="14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7" t="s">
        <v>40</v>
      </c>
      <c r="R33" s="14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6" t="s">
        <v>30</v>
      </c>
      <c r="Q37" s="136"/>
      <c r="R37" s="136"/>
      <c r="S37" s="136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7" t="s">
        <v>31</v>
      </c>
      <c r="Q38" s="137"/>
      <c r="R38" s="137"/>
      <c r="S38" s="137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1">
        <v>42795</v>
      </c>
      <c r="Q39" s="143">
        <v>115182.07822999997</v>
      </c>
      <c r="R39" s="143"/>
      <c r="S39" s="14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2"/>
      <c r="Q40" s="143"/>
      <c r="R40" s="143"/>
      <c r="S40" s="14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78</v>
      </c>
      <c r="S1" s="120"/>
      <c r="T1" s="120"/>
      <c r="U1" s="120"/>
      <c r="V1" s="120"/>
      <c r="W1" s="121"/>
    </row>
    <row r="2" spans="1:23" ht="15" thickBot="1">
      <c r="A2" s="122" t="s">
        <v>84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85</v>
      </c>
      <c r="S2" s="126"/>
      <c r="T2" s="126"/>
      <c r="U2" s="126"/>
      <c r="V2" s="126"/>
      <c r="W2" s="127"/>
    </row>
    <row r="3" spans="1:23" ht="65.25" thickBot="1">
      <c r="A3" s="26" t="s">
        <v>0</v>
      </c>
      <c r="B3" s="33" t="s">
        <v>1</v>
      </c>
      <c r="C3" s="67" t="s">
        <v>82</v>
      </c>
      <c r="D3" s="112" t="s">
        <v>80</v>
      </c>
      <c r="E3" s="112" t="s">
        <v>81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48" t="s">
        <v>47</v>
      </c>
      <c r="V3" s="14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AVERAGE(N4:N24)</f>
        <v>4734.272857142857</v>
      </c>
      <c r="R4" s="101">
        <v>0</v>
      </c>
      <c r="S4" s="102">
        <v>0</v>
      </c>
      <c r="T4" s="103">
        <v>1</v>
      </c>
      <c r="U4" s="130">
        <v>0</v>
      </c>
      <c r="V4" s="131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4734.3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4734.3</v>
      </c>
      <c r="R6" s="77">
        <v>0</v>
      </c>
      <c r="S6" s="78">
        <v>0</v>
      </c>
      <c r="T6" s="79">
        <v>0</v>
      </c>
      <c r="U6" s="134">
        <v>0</v>
      </c>
      <c r="V6" s="135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4734.3</v>
      </c>
      <c r="R7" s="77">
        <v>0</v>
      </c>
      <c r="S7" s="78">
        <v>0</v>
      </c>
      <c r="T7" s="79">
        <v>0</v>
      </c>
      <c r="U7" s="134">
        <v>1</v>
      </c>
      <c r="V7" s="135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4734.3</v>
      </c>
      <c r="R8" s="77">
        <v>10</v>
      </c>
      <c r="S8" s="78">
        <v>0</v>
      </c>
      <c r="T8" s="76">
        <v>0</v>
      </c>
      <c r="U8" s="132">
        <v>0</v>
      </c>
      <c r="V8" s="133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4734.3</v>
      </c>
      <c r="R9" s="77">
        <v>6</v>
      </c>
      <c r="S9" s="78">
        <v>0</v>
      </c>
      <c r="T9" s="76">
        <v>110.35</v>
      </c>
      <c r="U9" s="132">
        <v>0</v>
      </c>
      <c r="V9" s="133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4734.3</v>
      </c>
      <c r="R10" s="77">
        <v>0</v>
      </c>
      <c r="S10" s="78">
        <v>0</v>
      </c>
      <c r="T10" s="76">
        <v>0</v>
      </c>
      <c r="U10" s="132">
        <v>0</v>
      </c>
      <c r="V10" s="133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4734.3</v>
      </c>
      <c r="R11" s="75">
        <v>0</v>
      </c>
      <c r="S11" s="69">
        <v>0</v>
      </c>
      <c r="T11" s="76">
        <v>0.3</v>
      </c>
      <c r="U11" s="132">
        <v>0</v>
      </c>
      <c r="V11" s="133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4734.3</v>
      </c>
      <c r="R12" s="75">
        <v>0</v>
      </c>
      <c r="S12" s="69">
        <v>0</v>
      </c>
      <c r="T12" s="76">
        <v>0</v>
      </c>
      <c r="U12" s="132">
        <v>0</v>
      </c>
      <c r="V12" s="133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4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4734.3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4734.3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4734.3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4734.3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4734.3</v>
      </c>
      <c r="R17" s="75">
        <v>7.6</v>
      </c>
      <c r="S17" s="69">
        <v>0</v>
      </c>
      <c r="T17" s="80">
        <v>0</v>
      </c>
      <c r="U17" s="132">
        <v>0</v>
      </c>
      <c r="V17" s="133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4734.3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4734.3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4734.3</v>
      </c>
      <c r="R20" s="75">
        <v>8.7</v>
      </c>
      <c r="S20" s="69">
        <v>0</v>
      </c>
      <c r="T20" s="76">
        <v>0</v>
      </c>
      <c r="U20" s="132">
        <v>0</v>
      </c>
      <c r="V20" s="133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4734.3</v>
      </c>
      <c r="R21" s="75">
        <v>1.9</v>
      </c>
      <c r="S21" s="69">
        <v>0</v>
      </c>
      <c r="T21" s="76">
        <v>0</v>
      </c>
      <c r="U21" s="132">
        <v>0</v>
      </c>
      <c r="V21" s="133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4734.3</v>
      </c>
      <c r="R22" s="75">
        <v>73.4</v>
      </c>
      <c r="S22" s="69">
        <v>0</v>
      </c>
      <c r="T22" s="76">
        <v>0</v>
      </c>
      <c r="U22" s="132">
        <v>0</v>
      </c>
      <c r="V22" s="133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4734.3</v>
      </c>
      <c r="R23" s="109">
        <v>0</v>
      </c>
      <c r="S23" s="110">
        <v>0</v>
      </c>
      <c r="T23" s="111">
        <v>0</v>
      </c>
      <c r="U23" s="132">
        <v>0</v>
      </c>
      <c r="V23" s="133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4734.3</v>
      </c>
      <c r="R24" s="109">
        <v>11.3</v>
      </c>
      <c r="S24" s="110">
        <v>0</v>
      </c>
      <c r="T24" s="111">
        <v>0</v>
      </c>
      <c r="U24" s="132">
        <v>0</v>
      </c>
      <c r="V24" s="133"/>
      <c r="W24" s="74">
        <f t="shared" si="3"/>
        <v>11.3</v>
      </c>
    </row>
    <row r="25" spans="1:23" ht="13.5" thickBot="1">
      <c r="A25" s="10">
        <v>42825</v>
      </c>
      <c r="B25" s="69"/>
      <c r="C25" s="80"/>
      <c r="D25" s="80"/>
      <c r="E25" s="114"/>
      <c r="F25" s="85"/>
      <c r="G25" s="69"/>
      <c r="H25" s="69"/>
      <c r="I25" s="85"/>
      <c r="J25" s="85"/>
      <c r="K25" s="85"/>
      <c r="L25" s="85"/>
      <c r="M25" s="69">
        <f t="shared" si="0"/>
        <v>0</v>
      </c>
      <c r="N25" s="69"/>
      <c r="O25" s="69">
        <v>4174.8</v>
      </c>
      <c r="P25" s="3">
        <f t="shared" si="1"/>
        <v>0</v>
      </c>
      <c r="Q25" s="2">
        <v>4734.3</v>
      </c>
      <c r="R25" s="105"/>
      <c r="S25" s="106"/>
      <c r="T25" s="107"/>
      <c r="U25" s="150"/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56541.150000000016</v>
      </c>
      <c r="C26" s="92">
        <f t="shared" si="5"/>
        <v>13707.079999999998</v>
      </c>
      <c r="D26" s="115">
        <f t="shared" si="5"/>
        <v>4017.62</v>
      </c>
      <c r="E26" s="115">
        <f t="shared" si="5"/>
        <v>9689.459999999997</v>
      </c>
      <c r="F26" s="92">
        <f t="shared" si="5"/>
        <v>720.29</v>
      </c>
      <c r="G26" s="92">
        <f t="shared" si="5"/>
        <v>16232.1</v>
      </c>
      <c r="H26" s="92">
        <f t="shared" si="5"/>
        <v>7600.399999999999</v>
      </c>
      <c r="I26" s="92">
        <f t="shared" si="5"/>
        <v>1332.0500000000002</v>
      </c>
      <c r="J26" s="92">
        <f t="shared" si="5"/>
        <v>355.3500000000001</v>
      </c>
      <c r="K26" s="92">
        <f t="shared" si="5"/>
        <v>461.7</v>
      </c>
      <c r="L26" s="92">
        <f t="shared" si="5"/>
        <v>2585.5</v>
      </c>
      <c r="M26" s="91">
        <f t="shared" si="5"/>
        <v>-115.89000000000351</v>
      </c>
      <c r="N26" s="91">
        <f t="shared" si="5"/>
        <v>99419.73</v>
      </c>
      <c r="O26" s="91">
        <f t="shared" si="5"/>
        <v>94334.8</v>
      </c>
      <c r="P26" s="93">
        <f>N26/O26</f>
        <v>1.053903013522051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38">
        <f>SUM(U4:U25)</f>
        <v>1</v>
      </c>
      <c r="V26" s="139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33</v>
      </c>
      <c r="S29" s="136"/>
      <c r="T29" s="136"/>
      <c r="U29" s="136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 t="s">
        <v>29</v>
      </c>
      <c r="S30" s="140"/>
      <c r="T30" s="140"/>
      <c r="U30" s="14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>
        <v>42825</v>
      </c>
      <c r="S31" s="144">
        <v>5424.57142</v>
      </c>
      <c r="T31" s="144"/>
      <c r="U31" s="14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2"/>
      <c r="S32" s="144"/>
      <c r="T32" s="144"/>
      <c r="U32" s="14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5" t="s">
        <v>45</v>
      </c>
      <c r="T34" s="14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7" t="s">
        <v>40</v>
      </c>
      <c r="T35" s="14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6" t="s">
        <v>30</v>
      </c>
      <c r="S39" s="136"/>
      <c r="T39" s="136"/>
      <c r="U39" s="136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 t="s">
        <v>31</v>
      </c>
      <c r="S40" s="137"/>
      <c r="T40" s="137"/>
      <c r="U40" s="137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>
        <v>42825</v>
      </c>
      <c r="S41" s="143">
        <v>109135.56388999998</v>
      </c>
      <c r="T41" s="143"/>
      <c r="U41" s="14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2"/>
      <c r="S42" s="143"/>
      <c r="T42" s="143"/>
      <c r="U42" s="14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9" t="s">
        <v>86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160"/>
      <c r="N26" s="160"/>
    </row>
    <row r="27" spans="1:16" ht="54" customHeight="1">
      <c r="A27" s="152" t="s">
        <v>32</v>
      </c>
      <c r="B27" s="161" t="s">
        <v>43</v>
      </c>
      <c r="C27" s="161"/>
      <c r="D27" s="154" t="s">
        <v>49</v>
      </c>
      <c r="E27" s="155"/>
      <c r="F27" s="156" t="s">
        <v>44</v>
      </c>
      <c r="G27" s="157"/>
      <c r="H27" s="158" t="s">
        <v>52</v>
      </c>
      <c r="I27" s="154"/>
      <c r="J27" s="169"/>
      <c r="K27" s="170"/>
      <c r="L27" s="166" t="s">
        <v>36</v>
      </c>
      <c r="M27" s="167"/>
      <c r="N27" s="168"/>
      <c r="O27" s="162" t="s">
        <v>87</v>
      </c>
      <c r="P27" s="163"/>
    </row>
    <row r="28" spans="1:16" ht="30.75" customHeight="1">
      <c r="A28" s="153"/>
      <c r="B28" s="48" t="s">
        <v>79</v>
      </c>
      <c r="C28" s="22" t="s">
        <v>23</v>
      </c>
      <c r="D28" s="48" t="str">
        <f>B28</f>
        <v>план на січень-березень 2017р.</v>
      </c>
      <c r="E28" s="22" t="str">
        <f>C28</f>
        <v>факт</v>
      </c>
      <c r="F28" s="47" t="str">
        <f>B28</f>
        <v>план на січень-березень 2017р.</v>
      </c>
      <c r="G28" s="62" t="str">
        <f>C28</f>
        <v>факт</v>
      </c>
      <c r="H28" s="48" t="str">
        <f>B28</f>
        <v>план на січень-березень 2017р.</v>
      </c>
      <c r="I28" s="22" t="str">
        <f>C28</f>
        <v>факт</v>
      </c>
      <c r="J28" s="47"/>
      <c r="K28" s="62"/>
      <c r="L28" s="45" t="str">
        <f>D28</f>
        <v>план на січень-березень 2017р.</v>
      </c>
      <c r="M28" s="22" t="str">
        <f>C28</f>
        <v>факт</v>
      </c>
      <c r="N28" s="46" t="s">
        <v>24</v>
      </c>
      <c r="O28" s="157"/>
      <c r="P28" s="154"/>
    </row>
    <row r="29" spans="1:16" ht="23.25" customHeight="1" thickBot="1">
      <c r="A29" s="44">
        <f>березень!S41</f>
        <v>109135.56388999998</v>
      </c>
      <c r="B29" s="49">
        <v>4830</v>
      </c>
      <c r="C29" s="49">
        <v>167.2</v>
      </c>
      <c r="D29" s="49">
        <v>0</v>
      </c>
      <c r="E29" s="49">
        <v>0.11</v>
      </c>
      <c r="F29" s="49">
        <v>4650</v>
      </c>
      <c r="G29" s="49">
        <v>1214.24</v>
      </c>
      <c r="H29" s="49">
        <v>3</v>
      </c>
      <c r="I29" s="49">
        <v>3</v>
      </c>
      <c r="J29" s="49"/>
      <c r="K29" s="49"/>
      <c r="L29" s="63">
        <f>H29+F29+D29+J29+B29</f>
        <v>9483</v>
      </c>
      <c r="M29" s="50">
        <f>C29+E29+G29+I29</f>
        <v>1384.55</v>
      </c>
      <c r="N29" s="51">
        <f>M29-L29</f>
        <v>-8098.45</v>
      </c>
      <c r="O29" s="164">
        <f>березень!S31</f>
        <v>5424.57142</v>
      </c>
      <c r="P29" s="16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161860</v>
      </c>
      <c r="C48" s="32">
        <v>158427.13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42835</v>
      </c>
      <c r="C49" s="32">
        <v>43199.79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54778.7</v>
      </c>
      <c r="C50" s="32">
        <v>55228.98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4950</v>
      </c>
      <c r="C51" s="32">
        <v>5128.47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27800</v>
      </c>
      <c r="C52" s="32">
        <v>27413.03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1820</v>
      </c>
      <c r="C53" s="32">
        <v>1625.09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5300</v>
      </c>
      <c r="C54" s="32">
        <v>4701.84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7513.200000000026</v>
      </c>
      <c r="C55" s="12">
        <v>7221.769999999902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306856.9</v>
      </c>
      <c r="C56" s="9">
        <v>302946.0999999999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4830</v>
      </c>
      <c r="C58" s="9">
        <f>C29</f>
        <v>167.2</v>
      </c>
    </row>
    <row r="59" spans="1:3" ht="25.5">
      <c r="A59" s="83" t="s">
        <v>54</v>
      </c>
      <c r="B59" s="9">
        <f>D29</f>
        <v>0</v>
      </c>
      <c r="C59" s="9">
        <f>E29</f>
        <v>0.11</v>
      </c>
    </row>
    <row r="60" spans="1:3" ht="12.75">
      <c r="A60" s="83" t="s">
        <v>55</v>
      </c>
      <c r="B60" s="9">
        <f>F29</f>
        <v>4650</v>
      </c>
      <c r="C60" s="9">
        <f>G29</f>
        <v>1214.24</v>
      </c>
    </row>
    <row r="61" spans="1:3" ht="25.5">
      <c r="A61" s="83" t="s">
        <v>56</v>
      </c>
      <c r="B61" s="9">
        <f>H29</f>
        <v>3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2017-03-31T08:48:18Z</dcterms:modified>
  <cp:category/>
  <cp:version/>
  <cp:contentType/>
  <cp:contentStatus/>
</cp:coreProperties>
</file>